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6"/>
  </bookViews>
  <sheets>
    <sheet name="Budget" sheetId="1" r:id="rId1"/>
    <sheet name="Key Dates" sheetId="2" r:id="rId2"/>
    <sheet name="Countries" sheetId="3" r:id="rId3"/>
    <sheet name="Miles" sheetId="4" r:id="rId4"/>
    <sheet name="Lists" sheetId="5" r:id="rId5"/>
    <sheet name="To-do List" sheetId="6" r:id="rId6"/>
    <sheet name="Actual Costs" sheetId="7" r:id="rId7"/>
  </sheets>
  <definedNames/>
  <calcPr fullCalcOnLoad="1"/>
</workbook>
</file>

<file path=xl/sharedStrings.xml><?xml version="1.0" encoding="utf-8"?>
<sst xmlns="http://schemas.openxmlformats.org/spreadsheetml/2006/main" count="238" uniqueCount="206">
  <si>
    <t>MPG</t>
  </si>
  <si>
    <t>£/ltr</t>
  </si>
  <si>
    <t>£/Mile</t>
  </si>
  <si>
    <t>£/Gal</t>
  </si>
  <si>
    <t>Miles</t>
  </si>
  <si>
    <t>Cost</t>
  </si>
  <si>
    <t>Ferry Rtn</t>
  </si>
  <si>
    <t>Pers Insurance x 2</t>
  </si>
  <si>
    <t>Total</t>
  </si>
  <si>
    <t>Cost Each</t>
  </si>
  <si>
    <t>Food x 2 People</t>
  </si>
  <si>
    <t>Phone Bills</t>
  </si>
  <si>
    <t>Hotel X 2 People</t>
  </si>
  <si>
    <t>Car Prep (Hoses, Oil etc.)</t>
  </si>
  <si>
    <t>Mileage</t>
  </si>
  <si>
    <t>West Brom</t>
  </si>
  <si>
    <t>Lux</t>
  </si>
  <si>
    <t>Belgrade</t>
  </si>
  <si>
    <t>Istanbul</t>
  </si>
  <si>
    <t>Bucharest</t>
  </si>
  <si>
    <t>Budapest</t>
  </si>
  <si>
    <t>Prague</t>
  </si>
  <si>
    <t>Koln</t>
  </si>
  <si>
    <t>Calais</t>
  </si>
  <si>
    <t>Days</t>
  </si>
  <si>
    <t>Budget</t>
  </si>
  <si>
    <t>10% Contingency</t>
  </si>
  <si>
    <t>Hotels</t>
  </si>
  <si>
    <t>Done</t>
  </si>
  <si>
    <t>Comments</t>
  </si>
  <si>
    <t>September</t>
  </si>
  <si>
    <t>Contingency</t>
  </si>
  <si>
    <t>Munich</t>
  </si>
  <si>
    <t>Place</t>
  </si>
  <si>
    <t>Visa/Paperwork</t>
  </si>
  <si>
    <t>Description</t>
  </si>
  <si>
    <t>Deadline ?</t>
  </si>
  <si>
    <t>Check visa requirements for all countries (and near neighbours ?)</t>
  </si>
  <si>
    <t>UK</t>
  </si>
  <si>
    <t>Luxembourg</t>
  </si>
  <si>
    <t>Germany</t>
  </si>
  <si>
    <t>Hungry</t>
  </si>
  <si>
    <t>Turkey</t>
  </si>
  <si>
    <t>France</t>
  </si>
  <si>
    <t>Country</t>
  </si>
  <si>
    <t>Visa Req ?</t>
  </si>
  <si>
    <t>Romania</t>
  </si>
  <si>
    <t>Non-Euro ?</t>
  </si>
  <si>
    <t>Planned</t>
  </si>
  <si>
    <t>Possible</t>
  </si>
  <si>
    <t>N</t>
  </si>
  <si>
    <t>Bulgaria</t>
  </si>
  <si>
    <t>Switzerland</t>
  </si>
  <si>
    <t>Netherlands</t>
  </si>
  <si>
    <t>Belgium</t>
  </si>
  <si>
    <t>Austria</t>
  </si>
  <si>
    <t>SK</t>
  </si>
  <si>
    <t>A</t>
  </si>
  <si>
    <t>B</t>
  </si>
  <si>
    <t>GB</t>
  </si>
  <si>
    <t>L</t>
  </si>
  <si>
    <t>D</t>
  </si>
  <si>
    <t>H</t>
  </si>
  <si>
    <t>TR</t>
  </si>
  <si>
    <t>GR</t>
  </si>
  <si>
    <t>Greece</t>
  </si>
  <si>
    <t>RO</t>
  </si>
  <si>
    <t>CH</t>
  </si>
  <si>
    <t>CZ</t>
  </si>
  <si>
    <t>NL</t>
  </si>
  <si>
    <t>F</t>
  </si>
  <si>
    <t>Spares List</t>
  </si>
  <si>
    <t>Tools List</t>
  </si>
  <si>
    <t>Packing List</t>
  </si>
  <si>
    <t>Plugs</t>
  </si>
  <si>
    <t>Oil Filter</t>
  </si>
  <si>
    <t>Petrol Filters</t>
  </si>
  <si>
    <t>Air Filter</t>
  </si>
  <si>
    <t>Multi-tip Screwdriver</t>
  </si>
  <si>
    <t>Adjustable Spanner</t>
  </si>
  <si>
    <t>Mole Grips</t>
  </si>
  <si>
    <t>Gaffer</t>
  </si>
  <si>
    <t>WD40</t>
  </si>
  <si>
    <t>Junior Hacksaw</t>
  </si>
  <si>
    <t>Knife</t>
  </si>
  <si>
    <t>Wire &amp; Connectors</t>
  </si>
  <si>
    <t>Drinking Water</t>
  </si>
  <si>
    <t>Chocolate</t>
  </si>
  <si>
    <t>240v Inverter</t>
  </si>
  <si>
    <t>Camera &amp; Cards</t>
  </si>
  <si>
    <t>Phone</t>
  </si>
  <si>
    <t>Home contact list</t>
  </si>
  <si>
    <t>Postcard Stickers</t>
  </si>
  <si>
    <t>CDs/MP3s</t>
  </si>
  <si>
    <t>Aerial</t>
  </si>
  <si>
    <t>Fit new electric aerial</t>
  </si>
  <si>
    <t>Jump Leads</t>
  </si>
  <si>
    <t>Crimpers</t>
  </si>
  <si>
    <t>Metric Spanners (some)</t>
  </si>
  <si>
    <t>AF Spanners (some)</t>
  </si>
  <si>
    <t>Some sockets (AF/MM mix)</t>
  </si>
  <si>
    <t>Tie-wraps</t>
  </si>
  <si>
    <t>Exhaust Tape/Paste</t>
  </si>
  <si>
    <t>Set of Belts</t>
  </si>
  <si>
    <t>Set of HT Leads</t>
  </si>
  <si>
    <t>Bulbs</t>
  </si>
  <si>
    <t>Triangle</t>
  </si>
  <si>
    <t>Puncture Aerosol</t>
  </si>
  <si>
    <t>Repairs Items</t>
  </si>
  <si>
    <t>Tow Rope</t>
  </si>
  <si>
    <t>Clean and re-oil the air  filter</t>
  </si>
  <si>
    <t>MOT</t>
  </si>
  <si>
    <t>Exhaust, welding, brake master cylinder</t>
  </si>
  <si>
    <t>Nuts/Bolts/Washers</t>
  </si>
  <si>
    <t>Super Glue</t>
  </si>
  <si>
    <t>Bottle Jack</t>
  </si>
  <si>
    <t>1 Axle Stand</t>
  </si>
  <si>
    <t>1 Wheel Chock</t>
  </si>
  <si>
    <t>Fuses</t>
  </si>
  <si>
    <t>Relays</t>
  </si>
  <si>
    <t>Coil</t>
  </si>
  <si>
    <t>MSD Box</t>
  </si>
  <si>
    <t>Laptop</t>
  </si>
  <si>
    <t>Lambda</t>
  </si>
  <si>
    <t>Top-up Oil</t>
  </si>
  <si>
    <t>Top-up Antifreeze</t>
  </si>
  <si>
    <t>Visas</t>
  </si>
  <si>
    <t>Preparation Jobs</t>
  </si>
  <si>
    <t>Car Prep Jobs</t>
  </si>
  <si>
    <t>Lump of wood</t>
  </si>
  <si>
    <t>Rotor Arm x 2</t>
  </si>
  <si>
    <t>National Dish</t>
  </si>
  <si>
    <t>Pies</t>
  </si>
  <si>
    <t>Sausage</t>
  </si>
  <si>
    <t>Kebab</t>
  </si>
  <si>
    <t>Czechoslovakia</t>
  </si>
  <si>
    <t>Bratislava</t>
  </si>
  <si>
    <t>Frogs Legs</t>
  </si>
  <si>
    <t>More Pies</t>
  </si>
  <si>
    <t>Beef Goulash</t>
  </si>
  <si>
    <t>Hotchpotch</t>
  </si>
  <si>
    <t>Roast Pork &amp; Sauerkraut</t>
  </si>
  <si>
    <t>Halusky (cheese dumplings)</t>
  </si>
  <si>
    <t>Cheese Fondue/Rosti</t>
  </si>
  <si>
    <t>Cheese</t>
  </si>
  <si>
    <t>West Brom Beer</t>
  </si>
  <si>
    <t>Sat 16th Sep 05</t>
  </si>
  <si>
    <t>11 + 1 day</t>
  </si>
  <si>
    <t>Hi Vis Jacket (Green)</t>
  </si>
  <si>
    <t>First Aid Kit</t>
  </si>
  <si>
    <t>Spare Glasses</t>
  </si>
  <si>
    <t>Emergency Items</t>
  </si>
  <si>
    <t>Photocopy of Passports</t>
  </si>
  <si>
    <t>Araldite</t>
  </si>
  <si>
    <t>International Driving Licence</t>
  </si>
  <si>
    <t>RAC website</t>
  </si>
  <si>
    <t>Insurance "Green Card" ?</t>
  </si>
  <si>
    <t>Kerry on TMC Insurance</t>
  </si>
  <si>
    <t>RACor AA Breakdown</t>
  </si>
  <si>
    <t>(Adrian Flux: £42, but I'm in AA anyway)</t>
  </si>
  <si>
    <t>None needed, except Turkey (buy on entry £10)</t>
  </si>
  <si>
    <t>Brakes</t>
  </si>
  <si>
    <t>Check brake-pad wear &amp; replace if necessary</t>
  </si>
  <si>
    <t>Wheels</t>
  </si>
  <si>
    <t>Greese wheel bearings</t>
  </si>
  <si>
    <t>Heater</t>
  </si>
  <si>
    <t>replace water hoses</t>
  </si>
  <si>
    <t>replace engine bay vac. Hoses</t>
  </si>
  <si>
    <t>Inlet</t>
  </si>
  <si>
    <t>Replace inlet manifold gasket &amp; carb studs</t>
  </si>
  <si>
    <t>Headlight Beam Deflectors</t>
  </si>
  <si>
    <t>Magnetic GB Sticker</t>
  </si>
  <si>
    <t>Actual Costs To-date</t>
  </si>
  <si>
    <t>Two-part Bottom Hose</t>
  </si>
  <si>
    <t>Fan Belt Set (4)</t>
  </si>
  <si>
    <t>Rotor Arm</t>
  </si>
  <si>
    <t>Car Prparation</t>
  </si>
  <si>
    <t>X</t>
  </si>
  <si>
    <t>Leak Stop</t>
  </si>
  <si>
    <t>Rad Weld</t>
  </si>
  <si>
    <t>Wheel Brace (or 19mm socket)</t>
  </si>
  <si>
    <t>Asprin/Plasters etc.</t>
  </si>
  <si>
    <t>Circuit Diagram</t>
  </si>
  <si>
    <t>V5 + MOT + Insurance</t>
  </si>
  <si>
    <t>Tyre</t>
  </si>
  <si>
    <t>Kerry's Carb ?</t>
  </si>
  <si>
    <t>Sun Bloc</t>
  </si>
  <si>
    <t>1st night, mid-point &amp; Istanbul</t>
  </si>
  <si>
    <t>Crank Trigger</t>
  </si>
  <si>
    <t>Dizzy Cap</t>
  </si>
  <si>
    <t>False Beards</t>
  </si>
  <si>
    <t>Inflatable Sheep</t>
  </si>
  <si>
    <t>High Heels and Suspenders</t>
  </si>
  <si>
    <t>Comedy Salami</t>
  </si>
  <si>
    <t>Multimeter</t>
  </si>
  <si>
    <t>Tape</t>
  </si>
  <si>
    <t>Cable (electrical)</t>
  </si>
  <si>
    <t>Binding Wire</t>
  </si>
  <si>
    <t>Thermostat</t>
  </si>
  <si>
    <t>Electrical Connectors</t>
  </si>
  <si>
    <t>.357 Magnum</t>
  </si>
  <si>
    <t>Embassy Folders</t>
  </si>
  <si>
    <t>Antifreeze-Water mix</t>
  </si>
  <si>
    <t>Draclia Fangs</t>
  </si>
  <si>
    <t>I'll spend that on Turkish delight!</t>
  </si>
  <si>
    <t>Beer!!!!!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</si>
</sst>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&quot;£&quot;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5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M26"/>
  <sheetViews>
    <sheetView workbookViewId="0" topLeftCell="A1">
      <selection activeCell="K22" sqref="K22"/>
    </sheetView>
  </sheetViews>
  <sheetFormatPr defaultColWidth="9.140625" defaultRowHeight="12.75"/>
  <cols>
    <col min="2" max="2" width="22.8515625" style="3" bestFit="1" customWidth="1"/>
    <col min="3" max="3" width="5.28125" style="1" bestFit="1" customWidth="1"/>
    <col min="4" max="4" width="5.57421875" style="1" bestFit="1" customWidth="1"/>
    <col min="5" max="5" width="5.7109375" style="1" bestFit="1" customWidth="1"/>
    <col min="6" max="6" width="6.421875" style="1" bestFit="1" customWidth="1"/>
    <col min="7" max="7" width="5.7109375" style="1" bestFit="1" customWidth="1"/>
    <col min="8" max="8" width="6.57421875" style="3" bestFit="1" customWidth="1"/>
    <col min="9" max="9" width="15.8515625" style="0" bestFit="1" customWidth="1"/>
  </cols>
  <sheetData>
    <row r="8" spans="2:8" s="6" customFormat="1" ht="12.75">
      <c r="B8" s="4"/>
      <c r="C8" s="5" t="s">
        <v>0</v>
      </c>
      <c r="D8" s="5" t="s">
        <v>1</v>
      </c>
      <c r="E8" s="5" t="s">
        <v>3</v>
      </c>
      <c r="F8" s="5" t="s">
        <v>2</v>
      </c>
      <c r="G8" s="5" t="s">
        <v>4</v>
      </c>
      <c r="H8" s="4" t="s">
        <v>5</v>
      </c>
    </row>
    <row r="9" spans="2:8" ht="12.75">
      <c r="B9" s="3" t="s">
        <v>14</v>
      </c>
      <c r="C9" s="1">
        <v>15</v>
      </c>
      <c r="D9" s="2">
        <v>1</v>
      </c>
      <c r="E9" s="2">
        <f>D9*4.54</f>
        <v>4.54</v>
      </c>
      <c r="F9" s="2">
        <f>E9/C9</f>
        <v>0.3026666666666667</v>
      </c>
      <c r="G9" s="10">
        <f>SUM(Miles!C19)</f>
        <v>4421</v>
      </c>
      <c r="H9" s="7">
        <f>F9*G9</f>
        <v>1338.0893333333336</v>
      </c>
    </row>
    <row r="10" spans="2:9" ht="12.75">
      <c r="B10" s="3" t="s">
        <v>158</v>
      </c>
      <c r="H10" s="7">
        <v>90</v>
      </c>
      <c r="I10" t="s">
        <v>159</v>
      </c>
    </row>
    <row r="11" spans="2:13" ht="12.75">
      <c r="B11" s="3" t="s">
        <v>6</v>
      </c>
      <c r="H11" s="7">
        <v>144</v>
      </c>
      <c r="M11" s="9"/>
    </row>
    <row r="12" spans="2:13" ht="12.75">
      <c r="B12" s="3" t="s">
        <v>157</v>
      </c>
      <c r="H12" s="7">
        <v>40</v>
      </c>
      <c r="M12" s="9"/>
    </row>
    <row r="13" spans="2:8" ht="12.75">
      <c r="B13" s="3" t="s">
        <v>7</v>
      </c>
      <c r="H13" s="7">
        <v>50</v>
      </c>
    </row>
    <row r="14" spans="2:8" ht="12.75">
      <c r="B14" s="3" t="s">
        <v>12</v>
      </c>
      <c r="H14" s="7">
        <f>12*100</f>
        <v>1200</v>
      </c>
    </row>
    <row r="15" spans="2:9" ht="12.75">
      <c r="B15" s="3" t="s">
        <v>10</v>
      </c>
      <c r="H15" s="7">
        <f>12*50</f>
        <v>600</v>
      </c>
      <c r="I15" s="12" t="s">
        <v>204</v>
      </c>
    </row>
    <row r="16" spans="2:8" ht="12.75">
      <c r="B16" s="3" t="s">
        <v>11</v>
      </c>
      <c r="H16" s="7">
        <v>100</v>
      </c>
    </row>
    <row r="17" spans="2:8" ht="12.75">
      <c r="B17" s="3" t="s">
        <v>13</v>
      </c>
      <c r="H17" s="7">
        <v>500</v>
      </c>
    </row>
    <row r="18" spans="2:8" ht="12.75">
      <c r="B18" s="3" t="s">
        <v>34</v>
      </c>
      <c r="H18" s="7">
        <v>50</v>
      </c>
    </row>
    <row r="19" spans="2:8" ht="12.75">
      <c r="B19" s="3" t="s">
        <v>8</v>
      </c>
      <c r="H19" s="7">
        <f>SUM(H9:H18)</f>
        <v>4112.089333333333</v>
      </c>
    </row>
    <row r="20" spans="2:8" ht="12.75">
      <c r="B20" s="3" t="s">
        <v>26</v>
      </c>
      <c r="H20" s="7">
        <f>SUM(H19*0.1)</f>
        <v>411.20893333333333</v>
      </c>
    </row>
    <row r="21" spans="2:8" ht="12.75">
      <c r="B21" s="3" t="s">
        <v>25</v>
      </c>
      <c r="H21" s="7">
        <f>SUM(H19:H20)</f>
        <v>4523.298266666667</v>
      </c>
    </row>
    <row r="22" spans="2:8" s="6" customFormat="1" ht="12.75">
      <c r="B22" s="4" t="s">
        <v>9</v>
      </c>
      <c r="C22" s="5"/>
      <c r="D22" s="5"/>
      <c r="E22" s="5"/>
      <c r="F22" s="5"/>
      <c r="G22" s="5"/>
      <c r="H22" s="8">
        <f>H21/2</f>
        <v>2261.6491333333333</v>
      </c>
    </row>
    <row r="23" ht="12.75">
      <c r="H23" s="7"/>
    </row>
    <row r="24" ht="12.75">
      <c r="H24" s="7"/>
    </row>
    <row r="25" spans="8:9" ht="12.75">
      <c r="H25" s="7"/>
      <c r="I25" s="9"/>
    </row>
    <row r="26" spans="8:9" ht="12.75">
      <c r="H26" s="7"/>
      <c r="I26" s="9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13"/>
  <sheetViews>
    <sheetView workbookViewId="0" topLeftCell="A1">
      <selection activeCell="E20" sqref="E20"/>
    </sheetView>
  </sheetViews>
  <sheetFormatPr defaultColWidth="9.140625" defaultRowHeight="12.75"/>
  <cols>
    <col min="2" max="2" width="14.57421875" style="0" bestFit="1" customWidth="1"/>
  </cols>
  <sheetData>
    <row r="5" ht="12.75">
      <c r="B5" t="s">
        <v>30</v>
      </c>
    </row>
    <row r="6" spans="2:5" ht="12.75">
      <c r="B6">
        <v>1</v>
      </c>
      <c r="C6" s="6">
        <v>2</v>
      </c>
      <c r="D6" s="6">
        <v>3</v>
      </c>
      <c r="E6" s="6">
        <v>4</v>
      </c>
    </row>
    <row r="7" ht="12.75">
      <c r="B7" t="s">
        <v>146</v>
      </c>
    </row>
    <row r="13" ht="12.75">
      <c r="B13" t="s">
        <v>147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H24"/>
  <sheetViews>
    <sheetView workbookViewId="0" topLeftCell="A1">
      <selection activeCell="I24" sqref="I24"/>
    </sheetView>
  </sheetViews>
  <sheetFormatPr defaultColWidth="9.140625" defaultRowHeight="12.75"/>
  <cols>
    <col min="3" max="3" width="11.140625" style="0" bestFit="1" customWidth="1"/>
    <col min="4" max="4" width="14.00390625" style="0" bestFit="1" customWidth="1"/>
    <col min="5" max="5" width="10.7109375" style="1" bestFit="1" customWidth="1"/>
    <col min="6" max="6" width="11.00390625" style="0" bestFit="1" customWidth="1"/>
    <col min="7" max="7" width="24.8515625" style="0" bestFit="1" customWidth="1"/>
  </cols>
  <sheetData>
    <row r="3" spans="3:8" s="6" customFormat="1" ht="12.75">
      <c r="C3" s="6" t="s">
        <v>48</v>
      </c>
      <c r="D3" s="6" t="s">
        <v>44</v>
      </c>
      <c r="E3" s="5" t="s">
        <v>45</v>
      </c>
      <c r="F3" s="6" t="s">
        <v>47</v>
      </c>
      <c r="G3" s="6" t="s">
        <v>131</v>
      </c>
      <c r="H3" s="6" t="s">
        <v>144</v>
      </c>
    </row>
    <row r="4" spans="2:7" ht="12.75">
      <c r="B4" t="s">
        <v>59</v>
      </c>
      <c r="C4" t="s">
        <v>15</v>
      </c>
      <c r="D4" t="s">
        <v>38</v>
      </c>
      <c r="E4" s="1" t="s">
        <v>50</v>
      </c>
      <c r="G4" t="s">
        <v>132</v>
      </c>
    </row>
    <row r="5" spans="2:4" ht="12.75">
      <c r="B5" t="s">
        <v>60</v>
      </c>
      <c r="C5" t="s">
        <v>39</v>
      </c>
      <c r="D5" t="s">
        <v>39</v>
      </c>
    </row>
    <row r="6" spans="2:7" ht="12.75">
      <c r="B6" t="s">
        <v>61</v>
      </c>
      <c r="C6" t="s">
        <v>32</v>
      </c>
      <c r="D6" t="s">
        <v>40</v>
      </c>
      <c r="E6" s="1" t="s">
        <v>50</v>
      </c>
      <c r="G6" t="s">
        <v>133</v>
      </c>
    </row>
    <row r="7" spans="2:4" ht="12.75">
      <c r="B7" t="s">
        <v>62</v>
      </c>
      <c r="C7" t="s">
        <v>17</v>
      </c>
      <c r="D7" t="s">
        <v>135</v>
      </c>
    </row>
    <row r="8" spans="2:7" ht="12.75">
      <c r="B8" t="s">
        <v>63</v>
      </c>
      <c r="C8" t="s">
        <v>18</v>
      </c>
      <c r="D8" t="s">
        <v>42</v>
      </c>
      <c r="G8" t="s">
        <v>134</v>
      </c>
    </row>
    <row r="9" ht="12.75">
      <c r="D9" t="s">
        <v>51</v>
      </c>
    </row>
    <row r="10" spans="2:4" ht="12.75">
      <c r="B10" t="s">
        <v>66</v>
      </c>
      <c r="C10" t="s">
        <v>19</v>
      </c>
      <c r="D10" t="s">
        <v>46</v>
      </c>
    </row>
    <row r="11" spans="2:7" ht="12.75">
      <c r="B11" t="s">
        <v>62</v>
      </c>
      <c r="C11" t="s">
        <v>20</v>
      </c>
      <c r="D11" t="s">
        <v>41</v>
      </c>
      <c r="G11" t="s">
        <v>139</v>
      </c>
    </row>
    <row r="12" spans="2:7" ht="12.75">
      <c r="B12" t="s">
        <v>56</v>
      </c>
      <c r="D12" t="s">
        <v>136</v>
      </c>
      <c r="G12" t="s">
        <v>142</v>
      </c>
    </row>
    <row r="13" spans="2:7" ht="12.75">
      <c r="B13" t="s">
        <v>67</v>
      </c>
      <c r="D13" t="s">
        <v>52</v>
      </c>
      <c r="G13" t="s">
        <v>143</v>
      </c>
    </row>
    <row r="14" spans="2:7" ht="12.75">
      <c r="B14" t="s">
        <v>68</v>
      </c>
      <c r="C14" t="s">
        <v>21</v>
      </c>
      <c r="D14" t="s">
        <v>135</v>
      </c>
      <c r="G14" t="s">
        <v>141</v>
      </c>
    </row>
    <row r="15" spans="2:5" ht="12.75">
      <c r="B15" t="s">
        <v>61</v>
      </c>
      <c r="C15" t="s">
        <v>22</v>
      </c>
      <c r="D15" t="s">
        <v>40</v>
      </c>
      <c r="E15" s="1" t="s">
        <v>50</v>
      </c>
    </row>
    <row r="16" spans="2:7" ht="12.75">
      <c r="B16" t="s">
        <v>69</v>
      </c>
      <c r="D16" t="s">
        <v>53</v>
      </c>
      <c r="G16" t="s">
        <v>140</v>
      </c>
    </row>
    <row r="17" spans="2:7" ht="12.75">
      <c r="B17" t="s">
        <v>70</v>
      </c>
      <c r="C17" t="s">
        <v>23</v>
      </c>
      <c r="D17" t="s">
        <v>43</v>
      </c>
      <c r="E17" s="1" t="s">
        <v>50</v>
      </c>
      <c r="G17" t="s">
        <v>137</v>
      </c>
    </row>
    <row r="18" spans="2:7" ht="12.75">
      <c r="B18" t="s">
        <v>59</v>
      </c>
      <c r="C18" t="s">
        <v>15</v>
      </c>
      <c r="D18" t="s">
        <v>38</v>
      </c>
      <c r="E18" s="1" t="s">
        <v>50</v>
      </c>
      <c r="G18" t="s">
        <v>138</v>
      </c>
    </row>
    <row r="21" spans="3:5" s="6" customFormat="1" ht="12.75">
      <c r="C21" s="6" t="s">
        <v>49</v>
      </c>
      <c r="E21" s="5"/>
    </row>
    <row r="22" spans="2:7" ht="12.75">
      <c r="B22" t="s">
        <v>58</v>
      </c>
      <c r="C22" t="s">
        <v>54</v>
      </c>
      <c r="E22" s="1" t="s">
        <v>50</v>
      </c>
      <c r="G22" s="12" t="s">
        <v>205</v>
      </c>
    </row>
    <row r="23" spans="2:3" ht="12.75">
      <c r="B23" t="s">
        <v>57</v>
      </c>
      <c r="C23" t="s">
        <v>55</v>
      </c>
    </row>
    <row r="24" spans="2:3" ht="12.75">
      <c r="B24" t="s">
        <v>64</v>
      </c>
      <c r="C24" t="s">
        <v>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6:E19"/>
  <sheetViews>
    <sheetView workbookViewId="0" topLeftCell="A3">
      <selection activeCell="D40" sqref="D40"/>
    </sheetView>
  </sheetViews>
  <sheetFormatPr defaultColWidth="9.140625" defaultRowHeight="12.75"/>
  <cols>
    <col min="2" max="2" width="11.28125" style="0" bestFit="1" customWidth="1"/>
    <col min="3" max="3" width="9.140625" style="3" customWidth="1"/>
    <col min="5" max="5" width="9.140625" style="1" customWidth="1"/>
  </cols>
  <sheetData>
    <row r="6" spans="2:5" s="6" customFormat="1" ht="12.75">
      <c r="B6" s="6" t="s">
        <v>33</v>
      </c>
      <c r="C6" s="4" t="s">
        <v>4</v>
      </c>
      <c r="E6" s="5" t="s">
        <v>24</v>
      </c>
    </row>
    <row r="7" ht="12.75">
      <c r="B7" t="s">
        <v>15</v>
      </c>
    </row>
    <row r="8" spans="2:5" ht="12.75">
      <c r="B8" t="s">
        <v>16</v>
      </c>
      <c r="C8" s="3">
        <v>350</v>
      </c>
      <c r="E8" s="1">
        <v>1</v>
      </c>
    </row>
    <row r="9" spans="2:5" ht="12.75">
      <c r="B9" t="s">
        <v>32</v>
      </c>
      <c r="C9" s="3">
        <v>353</v>
      </c>
      <c r="E9" s="1">
        <v>1</v>
      </c>
    </row>
    <row r="10" spans="2:5" ht="12.75">
      <c r="B10" t="s">
        <v>17</v>
      </c>
      <c r="C10" s="3">
        <v>573</v>
      </c>
      <c r="E10" s="1">
        <v>1</v>
      </c>
    </row>
    <row r="11" spans="2:5" ht="12.75">
      <c r="B11" t="s">
        <v>18</v>
      </c>
      <c r="C11" s="3">
        <v>578</v>
      </c>
      <c r="E11" s="1">
        <v>2</v>
      </c>
    </row>
    <row r="12" spans="2:5" ht="12.75">
      <c r="B12" t="s">
        <v>19</v>
      </c>
      <c r="C12" s="3">
        <v>377</v>
      </c>
      <c r="E12" s="1">
        <v>1</v>
      </c>
    </row>
    <row r="13" spans="2:5" ht="12.75">
      <c r="B13" t="s">
        <v>20</v>
      </c>
      <c r="C13" s="3">
        <v>483</v>
      </c>
      <c r="E13" s="1">
        <v>1</v>
      </c>
    </row>
    <row r="14" spans="2:5" ht="12.75">
      <c r="B14" t="s">
        <v>21</v>
      </c>
      <c r="C14" s="3">
        <v>321</v>
      </c>
      <c r="E14" s="1">
        <v>1</v>
      </c>
    </row>
    <row r="15" spans="2:5" ht="12.75">
      <c r="B15" t="s">
        <v>22</v>
      </c>
      <c r="C15" s="3">
        <v>436</v>
      </c>
      <c r="E15" s="1">
        <v>1</v>
      </c>
    </row>
    <row r="16" spans="2:5" ht="12.75">
      <c r="B16" t="s">
        <v>23</v>
      </c>
      <c r="C16" s="3">
        <v>250</v>
      </c>
      <c r="E16" s="1">
        <v>1</v>
      </c>
    </row>
    <row r="17" spans="2:5" ht="12.75">
      <c r="B17" t="s">
        <v>15</v>
      </c>
      <c r="C17" s="3">
        <v>200</v>
      </c>
      <c r="E17" s="1">
        <v>1</v>
      </c>
    </row>
    <row r="18" spans="2:5" ht="12.75">
      <c r="B18" t="s">
        <v>31</v>
      </c>
      <c r="C18" s="3">
        <v>500</v>
      </c>
      <c r="E18" s="1">
        <v>1</v>
      </c>
    </row>
    <row r="19" spans="2:5" s="6" customFormat="1" ht="12.75">
      <c r="B19" s="6" t="s">
        <v>8</v>
      </c>
      <c r="C19" s="4">
        <f>SUM(C8:C18)</f>
        <v>4421</v>
      </c>
      <c r="E19" s="5">
        <f>SUM(E8:E18)</f>
        <v>12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C22" sqref="C22"/>
    </sheetView>
  </sheetViews>
  <sheetFormatPr defaultColWidth="9.140625" defaultRowHeight="12.75"/>
  <cols>
    <col min="1" max="1" width="16.8515625" style="0" bestFit="1" customWidth="1"/>
    <col min="3" max="3" width="27.421875" style="0" bestFit="1" customWidth="1"/>
    <col min="5" max="5" width="18.140625" style="0" bestFit="1" customWidth="1"/>
    <col min="7" max="7" width="24.421875" style="0" bestFit="1" customWidth="1"/>
    <col min="8" max="8" width="11.7109375" style="0" bestFit="1" customWidth="1"/>
    <col min="9" max="9" width="19.00390625" style="0" bestFit="1" customWidth="1"/>
  </cols>
  <sheetData>
    <row r="2" spans="1:9" s="6" customFormat="1" ht="12.75">
      <c r="A2" s="6" t="s">
        <v>71</v>
      </c>
      <c r="C2" s="6" t="s">
        <v>72</v>
      </c>
      <c r="E2" s="6" t="s">
        <v>108</v>
      </c>
      <c r="G2" s="6" t="s">
        <v>73</v>
      </c>
      <c r="I2" s="6" t="s">
        <v>151</v>
      </c>
    </row>
    <row r="3" spans="1:9" ht="12.75">
      <c r="A3" t="s">
        <v>74</v>
      </c>
      <c r="C3" t="s">
        <v>99</v>
      </c>
      <c r="E3" t="s">
        <v>106</v>
      </c>
      <c r="G3" t="s">
        <v>86</v>
      </c>
      <c r="I3" t="s">
        <v>148</v>
      </c>
    </row>
    <row r="4" spans="1:9" ht="12.75">
      <c r="A4" t="s">
        <v>75</v>
      </c>
      <c r="C4" t="s">
        <v>98</v>
      </c>
      <c r="E4" t="s">
        <v>107</v>
      </c>
      <c r="G4" t="s">
        <v>145</v>
      </c>
      <c r="I4" t="s">
        <v>149</v>
      </c>
    </row>
    <row r="5" spans="1:9" ht="12.75">
      <c r="A5" t="s">
        <v>76</v>
      </c>
      <c r="C5" t="s">
        <v>78</v>
      </c>
      <c r="E5" t="s">
        <v>96</v>
      </c>
      <c r="G5" t="s">
        <v>87</v>
      </c>
      <c r="I5" t="s">
        <v>150</v>
      </c>
    </row>
    <row r="6" spans="1:9" ht="12.75">
      <c r="A6" t="s">
        <v>85</v>
      </c>
      <c r="C6" t="s">
        <v>100</v>
      </c>
      <c r="E6" t="s">
        <v>102</v>
      </c>
      <c r="G6" t="s">
        <v>88</v>
      </c>
      <c r="I6" t="s">
        <v>181</v>
      </c>
    </row>
    <row r="7" spans="1:7" ht="12.75">
      <c r="A7" t="s">
        <v>96</v>
      </c>
      <c r="C7" t="s">
        <v>79</v>
      </c>
      <c r="E7" t="s">
        <v>81</v>
      </c>
      <c r="G7" t="s">
        <v>89</v>
      </c>
    </row>
    <row r="8" spans="1:9" ht="12.75">
      <c r="A8" t="s">
        <v>103</v>
      </c>
      <c r="C8" t="s">
        <v>80</v>
      </c>
      <c r="E8" t="s">
        <v>82</v>
      </c>
      <c r="G8" t="s">
        <v>90</v>
      </c>
      <c r="I8" s="12" t="s">
        <v>149</v>
      </c>
    </row>
    <row r="9" spans="1:9" ht="12.75">
      <c r="A9" t="s">
        <v>104</v>
      </c>
      <c r="C9" t="s">
        <v>83</v>
      </c>
      <c r="E9" t="s">
        <v>101</v>
      </c>
      <c r="G9" t="s">
        <v>91</v>
      </c>
      <c r="I9" s="12" t="s">
        <v>200</v>
      </c>
    </row>
    <row r="10" spans="1:9" ht="12.75">
      <c r="A10" t="s">
        <v>185</v>
      </c>
      <c r="C10" t="s">
        <v>84</v>
      </c>
      <c r="E10" t="s">
        <v>109</v>
      </c>
      <c r="G10" t="s">
        <v>92</v>
      </c>
      <c r="I10" s="12" t="s">
        <v>201</v>
      </c>
    </row>
    <row r="11" spans="1:7" ht="12.75">
      <c r="A11" t="s">
        <v>105</v>
      </c>
      <c r="C11" t="s">
        <v>97</v>
      </c>
      <c r="E11" t="s">
        <v>113</v>
      </c>
      <c r="G11" t="s">
        <v>93</v>
      </c>
    </row>
    <row r="12" spans="1:7" ht="12.75">
      <c r="A12" t="s">
        <v>118</v>
      </c>
      <c r="C12" t="s">
        <v>115</v>
      </c>
      <c r="E12" t="s">
        <v>114</v>
      </c>
      <c r="G12" t="s">
        <v>183</v>
      </c>
    </row>
    <row r="13" spans="1:7" ht="12.75">
      <c r="A13" t="s">
        <v>119</v>
      </c>
      <c r="C13" t="s">
        <v>116</v>
      </c>
      <c r="E13" t="s">
        <v>153</v>
      </c>
      <c r="G13" t="s">
        <v>152</v>
      </c>
    </row>
    <row r="14" spans="1:8" ht="12.75">
      <c r="A14" t="s">
        <v>120</v>
      </c>
      <c r="C14" t="s">
        <v>117</v>
      </c>
      <c r="E14" t="s">
        <v>178</v>
      </c>
      <c r="G14" t="s">
        <v>154</v>
      </c>
      <c r="H14" t="s">
        <v>155</v>
      </c>
    </row>
    <row r="15" spans="1:7" ht="12.75">
      <c r="A15" t="s">
        <v>121</v>
      </c>
      <c r="C15" t="s">
        <v>180</v>
      </c>
      <c r="E15" t="s">
        <v>179</v>
      </c>
      <c r="G15" t="s">
        <v>156</v>
      </c>
    </row>
    <row r="16" spans="1:7" ht="12.75">
      <c r="A16" t="s">
        <v>123</v>
      </c>
      <c r="C16" t="s">
        <v>122</v>
      </c>
      <c r="G16" t="s">
        <v>170</v>
      </c>
    </row>
    <row r="17" spans="1:7" ht="12.75">
      <c r="A17" t="s">
        <v>124</v>
      </c>
      <c r="C17" t="s">
        <v>129</v>
      </c>
      <c r="E17" s="12" t="s">
        <v>196</v>
      </c>
      <c r="G17" t="s">
        <v>171</v>
      </c>
    </row>
    <row r="18" spans="1:7" ht="12.75">
      <c r="A18" t="s">
        <v>125</v>
      </c>
      <c r="C18" t="s">
        <v>182</v>
      </c>
      <c r="E18" s="12" t="s">
        <v>197</v>
      </c>
      <c r="G18" t="s">
        <v>186</v>
      </c>
    </row>
    <row r="19" spans="1:5" ht="12.75">
      <c r="A19" t="s">
        <v>130</v>
      </c>
      <c r="E19" s="12" t="s">
        <v>202</v>
      </c>
    </row>
    <row r="20" spans="1:7" ht="12.75">
      <c r="A20" t="s">
        <v>184</v>
      </c>
      <c r="C20" s="12" t="s">
        <v>194</v>
      </c>
      <c r="G20" s="12" t="s">
        <v>190</v>
      </c>
    </row>
    <row r="21" spans="3:7" ht="12.75">
      <c r="C21" s="12" t="s">
        <v>195</v>
      </c>
      <c r="G21" s="12" t="s">
        <v>191</v>
      </c>
    </row>
    <row r="22" spans="1:7" ht="12.75">
      <c r="A22" s="12" t="s">
        <v>188</v>
      </c>
      <c r="C22" s="12" t="s">
        <v>199</v>
      </c>
      <c r="G22" s="12" t="s">
        <v>192</v>
      </c>
    </row>
    <row r="23" spans="1:7" ht="12.75">
      <c r="A23" s="13" t="s">
        <v>189</v>
      </c>
      <c r="G23" s="12" t="s">
        <v>193</v>
      </c>
    </row>
    <row r="24" spans="1:7" ht="12.75">
      <c r="A24" s="13" t="s">
        <v>198</v>
      </c>
      <c r="G24" s="12" t="s">
        <v>203</v>
      </c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F30"/>
  <sheetViews>
    <sheetView workbookViewId="0" topLeftCell="A1">
      <selection activeCell="C33" sqref="C33"/>
    </sheetView>
  </sheetViews>
  <sheetFormatPr defaultColWidth="9.140625" defaultRowHeight="12.75"/>
  <cols>
    <col min="2" max="2" width="16.57421875" style="0" bestFit="1" customWidth="1"/>
    <col min="3" max="3" width="56.00390625" style="0" bestFit="1" customWidth="1"/>
    <col min="4" max="4" width="5.7109375" style="1" bestFit="1" customWidth="1"/>
    <col min="5" max="5" width="10.8515625" style="0" bestFit="1" customWidth="1"/>
    <col min="6" max="6" width="56.57421875" style="0" customWidth="1"/>
  </cols>
  <sheetData>
    <row r="6" spans="2:6" s="6" customFormat="1" ht="12.75">
      <c r="B6" s="6" t="s">
        <v>127</v>
      </c>
      <c r="C6" s="6" t="s">
        <v>35</v>
      </c>
      <c r="D6" s="5" t="s">
        <v>28</v>
      </c>
      <c r="E6" s="6" t="s">
        <v>36</v>
      </c>
      <c r="F6" s="6" t="s">
        <v>29</v>
      </c>
    </row>
    <row r="7" spans="2:6" ht="12.75">
      <c r="B7" t="s">
        <v>126</v>
      </c>
      <c r="C7" t="s">
        <v>37</v>
      </c>
      <c r="F7" t="s">
        <v>160</v>
      </c>
    </row>
    <row r="8" spans="2:3" ht="12.75">
      <c r="B8" t="s">
        <v>27</v>
      </c>
      <c r="C8" t="s">
        <v>187</v>
      </c>
    </row>
    <row r="22" ht="12.75">
      <c r="B22" s="6" t="s">
        <v>128</v>
      </c>
    </row>
    <row r="23" spans="2:3" ht="12.75">
      <c r="B23" t="s">
        <v>77</v>
      </c>
      <c r="C23" t="s">
        <v>110</v>
      </c>
    </row>
    <row r="24" spans="2:4" ht="12.75">
      <c r="B24" t="s">
        <v>94</v>
      </c>
      <c r="C24" t="s">
        <v>95</v>
      </c>
      <c r="D24" s="1" t="s">
        <v>177</v>
      </c>
    </row>
    <row r="25" spans="2:4" ht="12.75">
      <c r="B25" t="s">
        <v>111</v>
      </c>
      <c r="C25" t="s">
        <v>112</v>
      </c>
      <c r="D25" s="1" t="s">
        <v>177</v>
      </c>
    </row>
    <row r="26" spans="2:4" ht="12.75">
      <c r="B26" t="s">
        <v>161</v>
      </c>
      <c r="C26" t="s">
        <v>162</v>
      </c>
      <c r="D26" s="1" t="s">
        <v>177</v>
      </c>
    </row>
    <row r="27" spans="2:4" ht="12.75">
      <c r="B27" t="s">
        <v>163</v>
      </c>
      <c r="C27" t="s">
        <v>164</v>
      </c>
      <c r="D27" s="1" t="s">
        <v>177</v>
      </c>
    </row>
    <row r="28" spans="2:3" ht="12.75">
      <c r="B28" t="s">
        <v>165</v>
      </c>
      <c r="C28" t="s">
        <v>166</v>
      </c>
    </row>
    <row r="29" spans="2:4" ht="12.75">
      <c r="B29" t="s">
        <v>161</v>
      </c>
      <c r="C29" t="s">
        <v>167</v>
      </c>
      <c r="D29" s="1" t="s">
        <v>177</v>
      </c>
    </row>
    <row r="30" spans="2:3" ht="12.75">
      <c r="B30" t="s">
        <v>168</v>
      </c>
      <c r="C30" t="s">
        <v>169</v>
      </c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C10"/>
  <sheetViews>
    <sheetView tabSelected="1" workbookViewId="0" topLeftCell="A1">
      <selection activeCell="E35" sqref="E35"/>
    </sheetView>
  </sheetViews>
  <sheetFormatPr defaultColWidth="9.140625" defaultRowHeight="12.75"/>
  <cols>
    <col min="2" max="2" width="19.7109375" style="0" bestFit="1" customWidth="1"/>
    <col min="3" max="3" width="9.140625" style="11" customWidth="1"/>
  </cols>
  <sheetData>
    <row r="5" ht="12.75">
      <c r="B5" s="6" t="s">
        <v>172</v>
      </c>
    </row>
    <row r="7" ht="12.75">
      <c r="B7" s="6" t="s">
        <v>176</v>
      </c>
    </row>
    <row r="8" spans="2:3" ht="12.75">
      <c r="B8" t="s">
        <v>173</v>
      </c>
      <c r="C8" s="11">
        <v>16.97</v>
      </c>
    </row>
    <row r="9" spans="2:3" ht="12.75">
      <c r="B9" t="s">
        <v>174</v>
      </c>
      <c r="C9" s="11">
        <v>29.89</v>
      </c>
    </row>
    <row r="10" spans="2:3" ht="12.75">
      <c r="B10" t="s">
        <v>175</v>
      </c>
      <c r="C10" s="11">
        <v>5.82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Composite Panel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Miller</dc:creator>
  <cp:keywords/>
  <dc:description/>
  <cp:lastModifiedBy>Home</cp:lastModifiedBy>
  <cp:lastPrinted>2005-12-27T15:59:59Z</cp:lastPrinted>
  <dcterms:created xsi:type="dcterms:W3CDTF">2005-11-19T12:36:11Z</dcterms:created>
  <dcterms:modified xsi:type="dcterms:W3CDTF">2006-04-30T08:35:32Z</dcterms:modified>
  <cp:category/>
  <cp:version/>
  <cp:contentType/>
  <cp:contentStatus/>
</cp:coreProperties>
</file>